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filterPrivacy="1"/>
  <xr:revisionPtr revIDLastSave="0" documentId="13_ncr:1_{E91266D2-192A-1A40-B621-AE12862F65D0}" xr6:coauthVersionLast="47" xr6:coauthVersionMax="47" xr10:uidLastSave="{00000000-0000-0000-0000-000000000000}"/>
  <bookViews>
    <workbookView xWindow="1660" yWindow="920" windowWidth="29400" windowHeight="167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9" i="1"/>
  <c r="H6" i="1"/>
  <c r="H7" i="1"/>
  <c r="H8" i="1"/>
  <c r="H10" i="1"/>
  <c r="H11" i="1"/>
  <c r="H12" i="1"/>
  <c r="H14" i="1"/>
  <c r="H15" i="1"/>
  <c r="H16" i="1"/>
  <c r="H17" i="1"/>
  <c r="H18" i="1"/>
  <c r="H21" i="1"/>
  <c r="H23" i="1"/>
  <c r="H24" i="1"/>
  <c r="H27" i="1"/>
  <c r="H25" i="1"/>
</calcChain>
</file>

<file path=xl/sharedStrings.xml><?xml version="1.0" encoding="utf-8"?>
<sst xmlns="http://schemas.openxmlformats.org/spreadsheetml/2006/main" count="79" uniqueCount="74">
  <si>
    <t>Evaluation Word Count:</t>
  </si>
  <si>
    <t>Penalty Scaler:</t>
    <phoneticPr fontId="3" type="noConversion"/>
  </si>
  <si>
    <t>Severity Multipliers:</t>
  </si>
  <si>
    <t>Max. Score Value</t>
  </si>
  <si>
    <t>Error Counts</t>
  </si>
  <si>
    <t>Error Type Penalty Total</t>
  </si>
  <si>
    <t>ET Nos</t>
  </si>
  <si>
    <t>Error Types</t>
  </si>
  <si>
    <t>Neutral</t>
  </si>
  <si>
    <t>Minor</t>
  </si>
  <si>
    <t>Major</t>
  </si>
  <si>
    <t>Critical</t>
  </si>
  <si>
    <t>ET Weights</t>
  </si>
  <si>
    <t>ETPTs</t>
  </si>
  <si>
    <t>Accuracy</t>
  </si>
  <si>
    <t>Mistranslation</t>
  </si>
  <si>
    <t>Addition</t>
  </si>
  <si>
    <t>Omission</t>
  </si>
  <si>
    <t>Grammar</t>
  </si>
  <si>
    <t>Punctuation</t>
  </si>
  <si>
    <t>Register</t>
  </si>
  <si>
    <t>Absolute Penalty Total (APT):</t>
  </si>
  <si>
    <t>APT</t>
  </si>
  <si>
    <t>H19</t>
  </si>
  <si>
    <t>Per-Word Penalty Total (PWPT):</t>
  </si>
  <si>
    <t>EWC =</t>
  </si>
  <si>
    <t>C2</t>
  </si>
  <si>
    <t>PWPT</t>
  </si>
  <si>
    <t>H21</t>
  </si>
  <si>
    <t>Overall Normed Penalty Total (ONPT):</t>
  </si>
  <si>
    <t>RWC</t>
  </si>
  <si>
    <t>F2</t>
  </si>
  <si>
    <t>ONPT</t>
  </si>
  <si>
    <t>H22</t>
  </si>
  <si>
    <t>Overall Quality Score (OQS):</t>
  </si>
  <si>
    <t>PS</t>
  </si>
  <si>
    <t>H2</t>
  </si>
  <si>
    <t>MSV</t>
  </si>
  <si>
    <t>H3</t>
  </si>
  <si>
    <t>Overall Quality Fraction (OQF)</t>
  </si>
  <si>
    <t>ONPT=PWPT × RWC x PS</t>
  </si>
  <si>
    <t>OQF=1 – (ONPT / RWC)</t>
  </si>
  <si>
    <t>OQS = OQF × MSV</t>
  </si>
  <si>
    <t>OQS=1-(APT/EWC)</t>
  </si>
  <si>
    <t>Varies from AKM/Calvin data</t>
  </si>
  <si>
    <t>Because I used total error counts &amp;</t>
  </si>
  <si>
    <t>they only counted for the first three ETs.</t>
  </si>
  <si>
    <t>Inconsistent with terminology resource</t>
  </si>
  <si>
    <t>Wrong term</t>
  </si>
  <si>
    <t>Spelling</t>
  </si>
  <si>
    <t>Organizational Style</t>
  </si>
  <si>
    <t>Inconsistent with external reference</t>
  </si>
  <si>
    <t>Awkward Style</t>
  </si>
  <si>
    <t>Unidiomatic Style</t>
  </si>
  <si>
    <t>Inconsistent Style</t>
  </si>
  <si>
    <t>2.1</t>
    <phoneticPr fontId="3" type="noConversion"/>
  </si>
  <si>
    <t>2.2</t>
    <phoneticPr fontId="3" type="noConversion"/>
  </si>
  <si>
    <t>2</t>
    <phoneticPr fontId="3" type="noConversion"/>
  </si>
  <si>
    <t>2.3</t>
    <phoneticPr fontId="3" type="noConversion"/>
  </si>
  <si>
    <t>Reference Word Count:</t>
    <phoneticPr fontId="3" type="noConversion"/>
  </si>
  <si>
    <t>MQM Scorecard: Technical Texts Scorecard</t>
  </si>
  <si>
    <t>Terminology</t>
  </si>
  <si>
    <t>2.1</t>
  </si>
  <si>
    <t>2.2</t>
  </si>
  <si>
    <t>2.3</t>
  </si>
  <si>
    <t>2.4</t>
  </si>
  <si>
    <t>Overtranslation</t>
  </si>
  <si>
    <t>Undertranslation</t>
  </si>
  <si>
    <t>2.5</t>
  </si>
  <si>
    <t>Linguistic conventions</t>
  </si>
  <si>
    <t>Style</t>
  </si>
  <si>
    <t>Awkward style</t>
  </si>
  <si>
    <t>Inconsistent style</t>
  </si>
  <si>
    <t>MT hallucination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</si>
</sst>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0.0"/>
    <numFmt numFmtId="177" formatCode="0.0000"/>
  </numFmts>
  <fonts count="19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2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0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name val="等线"/>
      <family val="2"/>
      <scheme val="minor"/>
    </font>
    <font>
      <b/>
      <sz val="11"/>
      <color rgb="FFFF0000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0"/>
      <color theme="1"/>
      <name val="Arial"/>
      <family val="2"/>
    </font>
    <font>
      <b/>
      <sz val="9"/>
      <color theme="1"/>
      <name val="等线"/>
      <family val="4"/>
      <charset val="134"/>
    </font>
    <font>
      <b/>
      <sz val="9"/>
      <color theme="1"/>
      <name val="等线"/>
      <family val="2"/>
      <scheme val="minor"/>
    </font>
    <font>
      <b/>
      <sz val="9"/>
      <color theme="1"/>
      <name val="等线"/>
      <family val="4"/>
      <charset val="134"/>
      <scheme val="minor"/>
    </font>
    <font>
      <sz val="9"/>
      <color theme="1"/>
      <name val="等线"/>
      <family val="4"/>
      <charset val="134"/>
      <scheme val="minor"/>
    </font>
    <font>
      <b/>
      <sz val="10"/>
      <color theme="1"/>
      <name val="等线"/>
      <family val="4"/>
      <charset val="134"/>
      <scheme val="minor"/>
    </font>
    <font>
      <b/>
      <sz val="10"/>
      <name val="等线"/>
      <family val="4"/>
      <charset val="134"/>
      <scheme val="minor"/>
    </font>
    <font>
      <b/>
      <sz val="8"/>
      <color theme="1"/>
      <name val="等线"/>
      <family val="4"/>
      <charset val="134"/>
      <scheme val="minor"/>
    </font>
    <font>
      <sz val="8"/>
      <color theme="1"/>
      <name val="等线"/>
      <family val="4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D2EA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4" xfId="0" applyBorder="1"/>
    <xf numFmtId="3" fontId="0" fillId="3" borderId="4" xfId="0" applyNumberFormat="1" applyFill="1" applyBorder="1"/>
    <xf numFmtId="1" fontId="0" fillId="4" borderId="4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37" fontId="7" fillId="5" borderId="4" xfId="1" applyNumberFormat="1" applyFont="1" applyFill="1" applyBorder="1" applyAlignment="1">
      <alignment horizontal="center" vertical="top"/>
    </xf>
    <xf numFmtId="37" fontId="7" fillId="6" borderId="4" xfId="1" applyNumberFormat="1" applyFont="1" applyFill="1" applyBorder="1" applyAlignment="1">
      <alignment horizontal="center" vertical="top"/>
    </xf>
    <xf numFmtId="176" fontId="0" fillId="4" borderId="4" xfId="0" applyNumberFormat="1" applyFill="1" applyBorder="1" applyAlignment="1">
      <alignment horizontal="center"/>
    </xf>
    <xf numFmtId="176" fontId="0" fillId="7" borderId="4" xfId="0" applyNumberFormat="1" applyFill="1" applyBorder="1"/>
    <xf numFmtId="2" fontId="0" fillId="7" borderId="4" xfId="0" applyNumberFormat="1" applyFill="1" applyBorder="1"/>
    <xf numFmtId="2" fontId="0" fillId="0" borderId="4" xfId="0" applyNumberFormat="1" applyBorder="1"/>
    <xf numFmtId="177" fontId="0" fillId="7" borderId="4" xfId="0" applyNumberFormat="1" applyFill="1" applyBorder="1"/>
    <xf numFmtId="0" fontId="0" fillId="0" borderId="4" xfId="0" applyBorder="1" applyAlignment="1">
      <alignment horizontal="right"/>
    </xf>
    <xf numFmtId="2" fontId="8" fillId="0" borderId="4" xfId="0" applyNumberFormat="1" applyFont="1" applyBorder="1"/>
    <xf numFmtId="0" fontId="9" fillId="0" borderId="4" xfId="0" applyFont="1" applyBorder="1"/>
    <xf numFmtId="0" fontId="9" fillId="0" borderId="0" xfId="0" applyFont="1"/>
    <xf numFmtId="0" fontId="5" fillId="0" borderId="4" xfId="0" applyFont="1" applyBorder="1"/>
    <xf numFmtId="0" fontId="10" fillId="0" borderId="5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2" fontId="12" fillId="0" borderId="4" xfId="0" applyNumberFormat="1" applyFont="1" applyBorder="1" applyAlignment="1">
      <alignment horizontal="right"/>
    </xf>
    <xf numFmtId="2" fontId="12" fillId="0" borderId="4" xfId="0" applyNumberFormat="1" applyFont="1" applyBorder="1"/>
    <xf numFmtId="0" fontId="16" fillId="0" borderId="4" xfId="0" applyFont="1" applyBorder="1" applyAlignment="1">
      <alignment horizontal="center" vertical="top"/>
    </xf>
    <xf numFmtId="2" fontId="15" fillId="0" borderId="4" xfId="0" applyNumberFormat="1" applyFont="1" applyBorder="1" applyAlignment="1">
      <alignment horizontal="center"/>
    </xf>
    <xf numFmtId="0" fontId="14" fillId="0" borderId="4" xfId="0" applyFont="1" applyBorder="1"/>
    <xf numFmtId="2" fontId="14" fillId="0" borderId="4" xfId="0" applyNumberFormat="1" applyFont="1" applyBorder="1"/>
    <xf numFmtId="0" fontId="0" fillId="0" borderId="4" xfId="0" applyBorder="1" applyAlignment="1">
      <alignment horizontal="center"/>
    </xf>
    <xf numFmtId="49" fontId="6" fillId="0" borderId="4" xfId="0" quotePrefix="1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49" fontId="7" fillId="0" borderId="4" xfId="0" quotePrefix="1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37" fontId="7" fillId="0" borderId="4" xfId="1" applyNumberFormat="1" applyFont="1" applyFill="1" applyBorder="1" applyAlignment="1">
      <alignment horizontal="center" vertical="top"/>
    </xf>
    <xf numFmtId="176" fontId="0" fillId="0" borderId="4" xfId="0" applyNumberForma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5" fillId="0" borderId="1" xfId="0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17" fillId="0" borderId="1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3" fillId="0" borderId="4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="131" workbookViewId="0">
      <selection activeCell="L10" sqref="L10"/>
    </sheetView>
  </sheetViews>
  <sheetFormatPr baseColWidth="10" defaultColWidth="9" defaultRowHeight="15"/>
  <cols>
    <col min="1" max="1" width="7.1640625" style="1" customWidth="1"/>
    <col min="2" max="2" width="30" style="1" customWidth="1"/>
    <col min="3" max="3" width="7.6640625" style="1" customWidth="1"/>
    <col min="4" max="4" width="7.5" style="1" customWidth="1"/>
    <col min="5" max="5" width="8.83203125" style="1" customWidth="1"/>
    <col min="6" max="6" width="8" style="1" customWidth="1"/>
    <col min="7" max="7" width="12.1640625" style="10" customWidth="1"/>
    <col min="8" max="8" width="7.83203125" style="10" customWidth="1"/>
    <col min="9" max="16384" width="9" style="1"/>
  </cols>
  <sheetData>
    <row r="1" spans="1:8" ht="16">
      <c r="A1" s="44" t="s">
        <v>60</v>
      </c>
      <c r="B1" s="45"/>
      <c r="C1" s="45"/>
      <c r="D1" s="45"/>
      <c r="E1" s="45"/>
      <c r="F1" s="45"/>
      <c r="G1" s="45"/>
      <c r="H1" s="46"/>
    </row>
    <row r="2" spans="1:8">
      <c r="B2" s="18" t="s">
        <v>0</v>
      </c>
      <c r="C2" s="2">
        <v>425</v>
      </c>
      <c r="D2" s="47" t="s">
        <v>59</v>
      </c>
      <c r="E2" s="48"/>
      <c r="F2" s="3">
        <v>733</v>
      </c>
      <c r="G2" s="19" t="s">
        <v>1</v>
      </c>
      <c r="H2" s="4">
        <v>1</v>
      </c>
    </row>
    <row r="3" spans="1:8">
      <c r="B3" s="18" t="s">
        <v>2</v>
      </c>
      <c r="C3" s="3">
        <v>0</v>
      </c>
      <c r="D3" s="3">
        <v>1</v>
      </c>
      <c r="E3" s="3">
        <v>5</v>
      </c>
      <c r="F3" s="3">
        <v>10</v>
      </c>
      <c r="G3" s="20" t="s">
        <v>3</v>
      </c>
      <c r="H3" s="4">
        <v>100</v>
      </c>
    </row>
    <row r="4" spans="1:8">
      <c r="C4" s="49" t="s">
        <v>4</v>
      </c>
      <c r="D4" s="49"/>
      <c r="E4" s="49"/>
      <c r="F4" s="49"/>
      <c r="G4" s="50" t="s">
        <v>5</v>
      </c>
      <c r="H4" s="51"/>
    </row>
    <row r="5" spans="1:8" ht="16">
      <c r="A5" s="31" t="s">
        <v>6</v>
      </c>
      <c r="B5" s="30" t="s">
        <v>7</v>
      </c>
      <c r="C5" s="21" t="s">
        <v>8</v>
      </c>
      <c r="D5" s="21" t="s">
        <v>9</v>
      </c>
      <c r="E5" s="21" t="s">
        <v>10</v>
      </c>
      <c r="F5" s="21" t="s">
        <v>11</v>
      </c>
      <c r="G5" s="22" t="s">
        <v>12</v>
      </c>
      <c r="H5" s="22" t="s">
        <v>13</v>
      </c>
    </row>
    <row r="6" spans="1:8">
      <c r="A6" s="25">
        <v>1</v>
      </c>
      <c r="B6" s="25" t="s">
        <v>61</v>
      </c>
      <c r="C6" s="5">
        <v>0</v>
      </c>
      <c r="D6" s="6">
        <v>0</v>
      </c>
      <c r="E6" s="6">
        <v>0</v>
      </c>
      <c r="F6" s="6">
        <v>0</v>
      </c>
      <c r="G6" s="7">
        <v>1</v>
      </c>
      <c r="H6" s="8">
        <f>(((C6*0) + (D6*1) + (E6*5) +(F6*25)) *G6)</f>
        <v>0</v>
      </c>
    </row>
    <row r="7" spans="1:8">
      <c r="A7" s="25">
        <v>1.1000000000000001</v>
      </c>
      <c r="B7" s="25" t="s">
        <v>47</v>
      </c>
      <c r="C7" s="5">
        <v>0</v>
      </c>
      <c r="D7" s="6">
        <v>2</v>
      </c>
      <c r="E7" s="6">
        <v>0</v>
      </c>
      <c r="F7" s="6">
        <v>0</v>
      </c>
      <c r="G7" s="7">
        <v>1</v>
      </c>
      <c r="H7" s="8">
        <f t="shared" ref="H7:H18" si="0">(((C7*0) + (D7*1) + (E7*5) +(F7*25)) *G7)</f>
        <v>2</v>
      </c>
    </row>
    <row r="8" spans="1:8" ht="16">
      <c r="A8" s="26" t="s">
        <v>62</v>
      </c>
      <c r="B8" s="27" t="s">
        <v>14</v>
      </c>
      <c r="C8" s="5">
        <v>0</v>
      </c>
      <c r="D8" s="6">
        <v>0</v>
      </c>
      <c r="E8" s="6">
        <v>0</v>
      </c>
      <c r="F8" s="6">
        <v>0</v>
      </c>
      <c r="G8" s="7">
        <v>1</v>
      </c>
      <c r="H8" s="8">
        <f t="shared" si="0"/>
        <v>0</v>
      </c>
    </row>
    <row r="9" spans="1:8" ht="16">
      <c r="A9" s="26" t="s">
        <v>63</v>
      </c>
      <c r="B9" s="32" t="s">
        <v>67</v>
      </c>
      <c r="C9" s="5">
        <v>0</v>
      </c>
      <c r="D9" s="6">
        <v>1</v>
      </c>
      <c r="E9" s="6">
        <v>0</v>
      </c>
      <c r="F9" s="6">
        <v>0</v>
      </c>
      <c r="G9" s="7">
        <v>1</v>
      </c>
      <c r="H9" s="8">
        <f t="shared" si="0"/>
        <v>1</v>
      </c>
    </row>
    <row r="10" spans="1:8" ht="16">
      <c r="A10" s="28" t="s">
        <v>64</v>
      </c>
      <c r="B10" s="25" t="s">
        <v>15</v>
      </c>
      <c r="C10" s="5">
        <v>0</v>
      </c>
      <c r="D10" s="6">
        <v>2</v>
      </c>
      <c r="E10" s="6">
        <v>3</v>
      </c>
      <c r="F10" s="6">
        <v>0</v>
      </c>
      <c r="G10" s="7">
        <v>1</v>
      </c>
      <c r="H10" s="8">
        <f t="shared" si="0"/>
        <v>17</v>
      </c>
    </row>
    <row r="11" spans="1:8" ht="16">
      <c r="A11" s="28" t="s">
        <v>65</v>
      </c>
      <c r="B11" s="29" t="s">
        <v>66</v>
      </c>
      <c r="C11" s="5">
        <v>0</v>
      </c>
      <c r="D11" s="6">
        <v>1</v>
      </c>
      <c r="E11" s="6">
        <v>0</v>
      </c>
      <c r="F11" s="6">
        <v>0</v>
      </c>
      <c r="G11" s="7">
        <v>1</v>
      </c>
      <c r="H11" s="8">
        <f t="shared" si="0"/>
        <v>1</v>
      </c>
    </row>
    <row r="12" spans="1:8" ht="16">
      <c r="A12" s="28" t="s">
        <v>68</v>
      </c>
      <c r="B12" s="29" t="s">
        <v>17</v>
      </c>
      <c r="C12" s="5">
        <v>0</v>
      </c>
      <c r="D12" s="6">
        <v>0</v>
      </c>
      <c r="E12" s="6">
        <v>1</v>
      </c>
      <c r="F12" s="6">
        <v>0</v>
      </c>
      <c r="G12" s="7">
        <v>1</v>
      </c>
      <c r="H12" s="8">
        <f t="shared" si="0"/>
        <v>5</v>
      </c>
    </row>
    <row r="13" spans="1:8" ht="16">
      <c r="A13" s="28"/>
      <c r="B13" s="29" t="s">
        <v>73</v>
      </c>
      <c r="C13" s="5">
        <v>0</v>
      </c>
      <c r="D13" s="6">
        <v>0</v>
      </c>
      <c r="E13" s="6">
        <v>1</v>
      </c>
      <c r="F13" s="6">
        <v>0</v>
      </c>
      <c r="G13" s="7">
        <v>1</v>
      </c>
      <c r="H13" s="8">
        <f t="shared" ref="H13" si="1">(((C13*0) + (D13*1) + (E13*5) +(F13*25)) *G13)</f>
        <v>5</v>
      </c>
    </row>
    <row r="14" spans="1:8" ht="16">
      <c r="A14" s="28" t="s">
        <v>65</v>
      </c>
      <c r="B14" s="27" t="s">
        <v>69</v>
      </c>
      <c r="C14" s="5">
        <v>0</v>
      </c>
      <c r="D14" s="6">
        <v>0</v>
      </c>
      <c r="E14" s="6">
        <v>0</v>
      </c>
      <c r="F14" s="6">
        <v>0</v>
      </c>
      <c r="G14" s="7">
        <v>1</v>
      </c>
      <c r="H14" s="8">
        <f t="shared" si="0"/>
        <v>0</v>
      </c>
    </row>
    <row r="15" spans="1:8" ht="16">
      <c r="A15" s="26" t="s">
        <v>57</v>
      </c>
      <c r="B15" s="29" t="s">
        <v>18</v>
      </c>
      <c r="C15" s="5">
        <v>0</v>
      </c>
      <c r="D15" s="6">
        <v>1</v>
      </c>
      <c r="E15" s="6">
        <v>0</v>
      </c>
      <c r="F15" s="6">
        <v>0</v>
      </c>
      <c r="G15" s="7">
        <v>1</v>
      </c>
      <c r="H15" s="8">
        <f t="shared" si="0"/>
        <v>1</v>
      </c>
    </row>
    <row r="16" spans="1:8" ht="16">
      <c r="A16" s="28" t="s">
        <v>55</v>
      </c>
      <c r="B16" s="30" t="s">
        <v>70</v>
      </c>
      <c r="C16" s="5">
        <v>0</v>
      </c>
      <c r="D16" s="6">
        <v>0</v>
      </c>
      <c r="E16" s="6">
        <v>0</v>
      </c>
      <c r="F16" s="6">
        <v>0</v>
      </c>
      <c r="G16" s="7">
        <v>1</v>
      </c>
      <c r="H16" s="8">
        <f t="shared" si="0"/>
        <v>0</v>
      </c>
    </row>
    <row r="17" spans="1:13" ht="16">
      <c r="A17" s="28" t="s">
        <v>56</v>
      </c>
      <c r="B17" s="29" t="s">
        <v>71</v>
      </c>
      <c r="C17" s="5">
        <v>0</v>
      </c>
      <c r="D17" s="6">
        <v>2</v>
      </c>
      <c r="E17" s="6">
        <v>0</v>
      </c>
      <c r="F17" s="6">
        <v>0</v>
      </c>
      <c r="G17" s="7">
        <v>1</v>
      </c>
      <c r="H17" s="8">
        <f t="shared" si="0"/>
        <v>2</v>
      </c>
    </row>
    <row r="18" spans="1:13" ht="16">
      <c r="A18" s="28" t="s">
        <v>58</v>
      </c>
      <c r="B18" s="29" t="s">
        <v>72</v>
      </c>
      <c r="C18" s="5">
        <v>0</v>
      </c>
      <c r="D18" s="6">
        <v>1</v>
      </c>
      <c r="E18" s="6">
        <v>0</v>
      </c>
      <c r="F18" s="6">
        <v>0</v>
      </c>
      <c r="G18" s="7">
        <v>1</v>
      </c>
      <c r="H18" s="8">
        <f t="shared" si="0"/>
        <v>1</v>
      </c>
    </row>
    <row r="19" spans="1:13">
      <c r="A19" s="28"/>
      <c r="B19" s="29"/>
      <c r="C19" s="33"/>
      <c r="D19" s="33"/>
      <c r="E19" s="33"/>
      <c r="F19" s="33"/>
      <c r="G19" s="34"/>
      <c r="H19" s="8"/>
    </row>
    <row r="20" spans="1:13">
      <c r="A20" s="28"/>
      <c r="B20" s="29"/>
      <c r="C20" s="33"/>
      <c r="D20" s="33"/>
      <c r="E20" s="33"/>
      <c r="F20" s="33"/>
      <c r="G20" s="34"/>
      <c r="H20" s="8"/>
    </row>
    <row r="21" spans="1:13">
      <c r="E21" s="35" t="s">
        <v>21</v>
      </c>
      <c r="F21" s="52"/>
      <c r="G21" s="53"/>
      <c r="H21" s="9">
        <f>SUM(H6:H20)</f>
        <v>35</v>
      </c>
      <c r="J21" s="1" t="s">
        <v>22</v>
      </c>
      <c r="K21" s="1" t="s">
        <v>23</v>
      </c>
    </row>
    <row r="22" spans="1:13">
      <c r="E22" s="23"/>
      <c r="F22" s="23"/>
      <c r="G22" s="24"/>
      <c r="H22" s="9"/>
    </row>
    <row r="23" spans="1:13">
      <c r="E23" s="35" t="s">
        <v>24</v>
      </c>
      <c r="F23" s="36"/>
      <c r="G23" s="37"/>
      <c r="H23" s="11">
        <f>H21/C2</f>
        <v>8.2352941176470587E-2</v>
      </c>
      <c r="J23" s="1" t="s">
        <v>25</v>
      </c>
      <c r="K23" s="1" t="s">
        <v>26</v>
      </c>
      <c r="L23" s="1" t="s">
        <v>27</v>
      </c>
      <c r="M23" s="1" t="s">
        <v>28</v>
      </c>
    </row>
    <row r="24" spans="1:13">
      <c r="E24" s="35" t="s">
        <v>29</v>
      </c>
      <c r="F24" s="36"/>
      <c r="G24" s="37"/>
      <c r="H24" s="9">
        <f>(H23*(F2*H2))</f>
        <v>60.364705882352943</v>
      </c>
      <c r="J24" s="1" t="s">
        <v>30</v>
      </c>
      <c r="K24" s="1" t="s">
        <v>31</v>
      </c>
      <c r="L24" s="1" t="s">
        <v>32</v>
      </c>
      <c r="M24" s="1" t="s">
        <v>33</v>
      </c>
    </row>
    <row r="25" spans="1:13">
      <c r="E25" s="35" t="s">
        <v>34</v>
      </c>
      <c r="F25" s="36"/>
      <c r="G25" s="37"/>
      <c r="H25" s="9">
        <f>H27 * 100</f>
        <v>91.764705882352942</v>
      </c>
      <c r="J25" s="1" t="s">
        <v>35</v>
      </c>
      <c r="K25" s="1" t="s">
        <v>36</v>
      </c>
    </row>
    <row r="26" spans="1:13">
      <c r="F26" s="38"/>
      <c r="G26" s="39"/>
      <c r="J26" s="1" t="s">
        <v>37</v>
      </c>
      <c r="K26" s="1" t="s">
        <v>38</v>
      </c>
    </row>
    <row r="27" spans="1:13">
      <c r="F27" s="40" t="s">
        <v>39</v>
      </c>
      <c r="G27" s="41"/>
      <c r="H27" s="10">
        <f>1-(H24/F2)</f>
        <v>0.91764705882352937</v>
      </c>
    </row>
    <row r="28" spans="1:13">
      <c r="F28" s="12"/>
    </row>
    <row r="29" spans="1:13">
      <c r="F29" s="42"/>
      <c r="G29" s="43"/>
      <c r="H29" s="13"/>
    </row>
    <row r="30" spans="1:13" ht="16">
      <c r="B30" s="14" t="s">
        <v>40</v>
      </c>
    </row>
    <row r="31" spans="1:13" ht="16">
      <c r="B31" s="15" t="s">
        <v>41</v>
      </c>
    </row>
    <row r="32" spans="1:13" ht="16">
      <c r="B32" s="15" t="s">
        <v>42</v>
      </c>
    </row>
    <row r="33" spans="2:2">
      <c r="B33" s="16" t="s">
        <v>43</v>
      </c>
    </row>
    <row r="37" spans="2:2">
      <c r="B37" s="1" t="s">
        <v>44</v>
      </c>
    </row>
    <row r="38" spans="2:2">
      <c r="B38" s="1" t="s">
        <v>45</v>
      </c>
    </row>
    <row r="39" spans="2:2">
      <c r="B39" s="1" t="s">
        <v>46</v>
      </c>
    </row>
    <row r="56" spans="5:5">
      <c r="E56" s="17" t="s">
        <v>47</v>
      </c>
    </row>
    <row r="57" spans="5:5">
      <c r="E57" s="17" t="s">
        <v>48</v>
      </c>
    </row>
    <row r="58" spans="5:5">
      <c r="E58" s="17" t="s">
        <v>15</v>
      </c>
    </row>
    <row r="59" spans="5:5">
      <c r="E59" s="17" t="s">
        <v>16</v>
      </c>
    </row>
    <row r="60" spans="5:5">
      <c r="E60" s="17" t="s">
        <v>17</v>
      </c>
    </row>
    <row r="61" spans="5:5">
      <c r="E61" s="17" t="s">
        <v>18</v>
      </c>
    </row>
    <row r="62" spans="5:5">
      <c r="E62" s="17" t="s">
        <v>19</v>
      </c>
    </row>
    <row r="63" spans="5:5">
      <c r="E63" s="17" t="s">
        <v>49</v>
      </c>
    </row>
    <row r="64" spans="5:5">
      <c r="E64" s="17" t="s">
        <v>50</v>
      </c>
    </row>
    <row r="65" spans="5:5">
      <c r="E65" s="17" t="s">
        <v>51</v>
      </c>
    </row>
    <row r="66" spans="5:5">
      <c r="E66" s="17" t="s">
        <v>20</v>
      </c>
    </row>
    <row r="67" spans="5:5">
      <c r="E67" s="17" t="s">
        <v>52</v>
      </c>
    </row>
    <row r="68" spans="5:5">
      <c r="E68" s="17" t="s">
        <v>53</v>
      </c>
    </row>
    <row r="69" spans="5:5">
      <c r="E69" s="17" t="s">
        <v>54</v>
      </c>
    </row>
  </sheetData>
  <mergeCells count="11">
    <mergeCell ref="E23:G23"/>
    <mergeCell ref="A1:H1"/>
    <mergeCell ref="D2:E2"/>
    <mergeCell ref="C4:F4"/>
    <mergeCell ref="G4:H4"/>
    <mergeCell ref="E21:G21"/>
    <mergeCell ref="E24:G24"/>
    <mergeCell ref="E25:G25"/>
    <mergeCell ref="F26:G26"/>
    <mergeCell ref="F27:G27"/>
    <mergeCell ref="F29:G2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2025-03-24T12:19:07Z</dcterms:modified>
  <cp:category/>
</cp:coreProperties>
</file>